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455" activeTab="0"/>
  </bookViews>
  <sheets>
    <sheet name="Jul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<sst xmlns="http://schemas.openxmlformats.org/spreadsheetml/2006/main" count="75" uniqueCount="74">
  <si>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Burnaby Tennis Club</t>
  </si>
  <si>
    <t>Comparative Income Statement</t>
  </si>
  <si>
    <t/>
  </si>
  <si>
    <t xml:space="preserve"> </t>
  </si>
  <si>
    <t>REVENUE</t>
  </si>
  <si>
    <t>Revenue</t>
  </si>
  <si>
    <t>Membership Dues</t>
  </si>
  <si>
    <t>Initiation/Instalments Fees</t>
  </si>
  <si>
    <t>Membership Discounts/Returns</t>
  </si>
  <si>
    <t>Dues &amp; Fees Total</t>
  </si>
  <si>
    <t>Pay and Play - Primw</t>
  </si>
  <si>
    <t>Pay and Play - Non Prime</t>
  </si>
  <si>
    <t>Contract Booking</t>
  </si>
  <si>
    <t>Court Rental</t>
  </si>
  <si>
    <t>Court Rentals total</t>
  </si>
  <si>
    <t>Mixed Night</t>
  </si>
  <si>
    <t>Men's League</t>
  </si>
  <si>
    <t>Social</t>
  </si>
  <si>
    <t>Tournament Fees/Camp/Net</t>
  </si>
  <si>
    <t>BBY Open Tournament</t>
  </si>
  <si>
    <t>Sales-Ball &amp; Equipment</t>
  </si>
  <si>
    <t>Ball Machine Rental</t>
  </si>
  <si>
    <t>Access Cards (FOB)</t>
  </si>
  <si>
    <t>Miscellaneous</t>
  </si>
  <si>
    <t>Commission On Pop Sales</t>
  </si>
  <si>
    <t>Tournament Rev &amp; Misc Sales Total</t>
  </si>
  <si>
    <t>Junior Development</t>
  </si>
  <si>
    <t>Interest Income</t>
  </si>
  <si>
    <t>Total Revenue</t>
  </si>
  <si>
    <t>TOTAL REVENUE</t>
  </si>
  <si>
    <t>EXPENSE</t>
  </si>
  <si>
    <t>Expenses</t>
  </si>
  <si>
    <t>Accounting</t>
  </si>
  <si>
    <t>Legal</t>
  </si>
  <si>
    <t>Advertising &amp; Promotion</t>
  </si>
  <si>
    <t>Web Maintenance</t>
  </si>
  <si>
    <t>Bank Charges</t>
  </si>
  <si>
    <t>Dues-Affiliation</t>
  </si>
  <si>
    <t>Insurance</t>
  </si>
  <si>
    <t>Office Supplies</t>
  </si>
  <si>
    <t>Office - Postage</t>
  </si>
  <si>
    <t>Total Office Expense</t>
  </si>
  <si>
    <t>Tennis Pro Fees</t>
  </si>
  <si>
    <t>Repairs - Maintenance</t>
  </si>
  <si>
    <t>Repairs - Janitor &amp; cleaning</t>
  </si>
  <si>
    <t>Repair - Bubble Up/Down</t>
  </si>
  <si>
    <t>Repair - Security</t>
  </si>
  <si>
    <t>Total Repairs Expense</t>
  </si>
  <si>
    <t>Wages &amp; Salaries</t>
  </si>
  <si>
    <t>Wage EI Expense</t>
  </si>
  <si>
    <t>Wage CPP Expense</t>
  </si>
  <si>
    <t>Wage WCB</t>
  </si>
  <si>
    <t>Total Wage Expense</t>
  </si>
  <si>
    <t>Social Events</t>
  </si>
  <si>
    <t>Board Meeting Expense</t>
  </si>
  <si>
    <t>Utilities-Bubble -Fortis</t>
  </si>
  <si>
    <t>Utilities Bubble Hydro</t>
  </si>
  <si>
    <t>Total Bubble Utilities</t>
  </si>
  <si>
    <t>Telephone</t>
  </si>
  <si>
    <t>Utilities General</t>
  </si>
  <si>
    <t>Utilities City</t>
  </si>
  <si>
    <t>Total Club House Utilites</t>
  </si>
  <si>
    <t>Property Tax</t>
  </si>
  <si>
    <t>Club Supplies-Balls/Nets</t>
  </si>
  <si>
    <t>Total Expense</t>
  </si>
  <si>
    <t>TOTAL EXPENSE</t>
  </si>
  <si>
    <t>NET INCOME</t>
  </si>
  <si>
    <t>Generated On: 23/07/2013</t>
  </si>
  <si>
    <t>2013 Budget</t>
  </si>
  <si>
    <t>Junior Development Supplies</t>
  </si>
  <si>
    <t>Actual 01/01/2012 to 31/12/2012</t>
  </si>
  <si>
    <t>Bad Debts</t>
  </si>
  <si>
    <t>Depreciation</t>
  </si>
  <si>
    <t>Actual 01/01/2013 to 30/11/2013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</si>
</sst>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u val="single"/>
      <sz val="11"/>
      <color theme="1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NumberFormat="1" applyFont="1" applyAlignment="1" quotePrefix="1">
      <alignment horizontal="lef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 quotePrefix="1">
      <alignment horizontal="left"/>
    </xf>
    <xf numFmtId="172" fontId="39" fillId="0" borderId="0" xfId="0" applyNumberFormat="1" applyFont="1" applyAlignment="1">
      <alignment horizontal="right"/>
    </xf>
    <xf numFmtId="172" fontId="39" fillId="0" borderId="10" xfId="0" applyNumberFormat="1" applyFont="1" applyBorder="1" applyAlignment="1">
      <alignment horizontal="right"/>
    </xf>
    <xf numFmtId="172" fontId="39" fillId="0" borderId="11" xfId="0" applyNumberFormat="1" applyFont="1" applyBorder="1" applyAlignment="1">
      <alignment horizontal="right"/>
    </xf>
    <xf numFmtId="172" fontId="39" fillId="0" borderId="12" xfId="0" applyNumberFormat="1" applyFont="1" applyBorder="1" applyAlignment="1">
      <alignment horizontal="right"/>
    </xf>
    <xf numFmtId="172" fontId="39" fillId="0" borderId="0" xfId="0" applyNumberFormat="1" applyFont="1" applyBorder="1" applyAlignment="1">
      <alignment horizontal="right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8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39" fillId="0" borderId="11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3" fontId="39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left" wrapText="1"/>
    </xf>
    <xf numFmtId="0" fontId="39" fillId="0" borderId="10" xfId="0" applyNumberFormat="1" applyFont="1" applyBorder="1" applyAlignment="1" quotePrefix="1">
      <alignment horizontal="center" wrapText="1"/>
    </xf>
    <xf numFmtId="0" fontId="39" fillId="0" borderId="0" xfId="0" applyNumberFormat="1" applyFont="1" applyAlignment="1">
      <alignment horizontal="left" wrapText="1"/>
    </xf>
    <xf numFmtId="3" fontId="39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1" fillId="0" borderId="0" xfId="0" applyNumberFormat="1" applyFont="1" applyAlignment="1" quotePrefix="1">
      <alignment horizontal="left"/>
    </xf>
    <xf numFmtId="0" fontId="41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" sqref="D2"/>
    </sheetView>
  </sheetViews>
  <sheetFormatPr defaultColWidth="9.140625" defaultRowHeight="15"/>
  <cols>
    <col min="1" max="1" width="22.00390625" style="0" customWidth="1"/>
    <col min="2" max="2" width="9.28125" style="0" customWidth="1"/>
    <col min="3" max="3" width="11.7109375" style="0" customWidth="1"/>
    <col min="4" max="4" width="2.7109375" style="0" customWidth="1"/>
    <col min="5" max="5" width="13.8515625" style="12" customWidth="1"/>
    <col min="6" max="6" width="2.7109375" style="0" customWidth="1"/>
    <col min="7" max="7" width="9.7109375" style="0" customWidth="1"/>
    <col min="8" max="8" width="12.57421875" style="0" customWidth="1"/>
    <col min="9" max="9" width="24.140625" style="0" customWidth="1"/>
  </cols>
  <sheetData>
    <row r="1" spans="1:9" ht="15.75">
      <c r="A1" s="1" t="s">
        <v>0</v>
      </c>
      <c r="B1" s="1"/>
      <c r="C1" s="1"/>
      <c r="D1" s="1"/>
      <c r="E1" s="11"/>
      <c r="F1" s="1"/>
      <c r="G1" s="1"/>
      <c r="H1" s="1"/>
      <c r="I1" s="1"/>
    </row>
    <row r="2" spans="1:9" ht="15.75">
      <c r="A2" s="1" t="s">
        <v>1</v>
      </c>
      <c r="B2" s="1"/>
      <c r="C2" s="1"/>
      <c r="D2" s="1"/>
      <c r="E2" s="11"/>
      <c r="F2" s="1"/>
      <c r="G2" s="1"/>
      <c r="H2" s="1"/>
      <c r="I2" s="1"/>
    </row>
    <row r="3" spans="1:9" ht="15.75">
      <c r="A3" s="1" t="s">
        <v>2</v>
      </c>
      <c r="B3" s="1"/>
      <c r="C3" s="1"/>
      <c r="D3" s="1"/>
      <c r="E3" s="11"/>
      <c r="F3" s="1"/>
      <c r="G3" s="1"/>
      <c r="H3" s="1"/>
      <c r="I3" s="1"/>
    </row>
    <row r="4" spans="1:7" s="20" customFormat="1" ht="45.75">
      <c r="A4" s="16" t="s">
        <v>3</v>
      </c>
      <c r="B4" s="17" t="s">
        <v>73</v>
      </c>
      <c r="C4" s="18"/>
      <c r="D4" s="18"/>
      <c r="E4" s="19" t="s">
        <v>68</v>
      </c>
      <c r="F4" s="18"/>
      <c r="G4" s="17" t="s">
        <v>70</v>
      </c>
    </row>
    <row r="5" ht="15">
      <c r="A5" s="22" t="s">
        <v>4</v>
      </c>
    </row>
    <row r="7" ht="15">
      <c r="A7" s="22" t="s">
        <v>5</v>
      </c>
    </row>
    <row r="8" spans="1:7" ht="15">
      <c r="A8" s="3" t="s">
        <v>6</v>
      </c>
      <c r="B8" s="4">
        <v>167267.2</v>
      </c>
      <c r="C8" s="2"/>
      <c r="D8" s="2"/>
      <c r="E8" s="9">
        <v>185000</v>
      </c>
      <c r="F8" s="2"/>
      <c r="G8" s="4">
        <v>182667.24</v>
      </c>
    </row>
    <row r="9" spans="1:7" ht="15">
      <c r="A9" s="3" t="s">
        <v>7</v>
      </c>
      <c r="B9" s="4">
        <v>4900.11</v>
      </c>
      <c r="C9" s="2"/>
      <c r="D9" s="2"/>
      <c r="E9" s="9"/>
      <c r="F9" s="2"/>
      <c r="G9" s="4">
        <v>4807</v>
      </c>
    </row>
    <row r="10" spans="1:7" ht="15">
      <c r="A10" s="3" t="s">
        <v>8</v>
      </c>
      <c r="B10" s="5">
        <v>0</v>
      </c>
      <c r="C10" s="2"/>
      <c r="D10" s="2"/>
      <c r="E10" s="9"/>
      <c r="F10" s="2"/>
      <c r="G10" s="5">
        <v>-0.02</v>
      </c>
    </row>
    <row r="11" spans="1:8" ht="15">
      <c r="A11" s="3" t="s">
        <v>9</v>
      </c>
      <c r="B11" s="2"/>
      <c r="C11" s="4">
        <f>(B8+B9+B10)</f>
        <v>172167.31</v>
      </c>
      <c r="D11" s="4"/>
      <c r="E11" s="9"/>
      <c r="F11" s="4"/>
      <c r="G11" s="2"/>
      <c r="H11" s="4">
        <f>(G8+G9+G10)</f>
        <v>187474.22</v>
      </c>
    </row>
    <row r="12" spans="1:7" ht="15">
      <c r="A12" s="3" t="s">
        <v>10</v>
      </c>
      <c r="B12" s="4">
        <v>29864.43</v>
      </c>
      <c r="C12" s="2"/>
      <c r="D12" s="2"/>
      <c r="E12" s="9"/>
      <c r="F12" s="2"/>
      <c r="G12" s="4">
        <v>40864.62</v>
      </c>
    </row>
    <row r="13" spans="1:7" ht="15">
      <c r="A13" s="3" t="s">
        <v>11</v>
      </c>
      <c r="B13" s="4">
        <v>10611.99</v>
      </c>
      <c r="C13" s="2"/>
      <c r="D13" s="2"/>
      <c r="E13" s="9"/>
      <c r="F13" s="2"/>
      <c r="G13" s="4">
        <v>14322.88</v>
      </c>
    </row>
    <row r="14" spans="1:7" ht="15">
      <c r="A14" s="3" t="s">
        <v>12</v>
      </c>
      <c r="B14" s="4">
        <v>10517.62</v>
      </c>
      <c r="C14" s="2"/>
      <c r="D14" s="2"/>
      <c r="E14" s="9"/>
      <c r="F14" s="2"/>
      <c r="G14" s="4">
        <v>8792.86</v>
      </c>
    </row>
    <row r="15" spans="1:7" ht="15">
      <c r="A15" s="3" t="s">
        <v>13</v>
      </c>
      <c r="B15" s="5">
        <v>5021.46</v>
      </c>
      <c r="C15" s="2"/>
      <c r="D15" s="2"/>
      <c r="E15" s="9">
        <v>75000</v>
      </c>
      <c r="F15" s="2"/>
      <c r="G15" s="5">
        <v>7674.09</v>
      </c>
    </row>
    <row r="16" spans="1:8" ht="15">
      <c r="A16" s="3" t="s">
        <v>14</v>
      </c>
      <c r="B16" s="2"/>
      <c r="C16" s="4">
        <f>(B12+B13+B14+B15)</f>
        <v>56015.5</v>
      </c>
      <c r="D16" s="4"/>
      <c r="E16" s="9"/>
      <c r="F16" s="4"/>
      <c r="G16" s="2"/>
      <c r="H16" s="4">
        <f>(G12+G13+G14+G15)</f>
        <v>71654.45</v>
      </c>
    </row>
    <row r="17" spans="1:7" ht="15">
      <c r="A17" s="3" t="s">
        <v>15</v>
      </c>
      <c r="B17" s="4">
        <v>390.5</v>
      </c>
      <c r="C17" s="2"/>
      <c r="D17" s="2"/>
      <c r="E17" s="9"/>
      <c r="F17" s="2"/>
      <c r="G17" s="4">
        <v>360.04</v>
      </c>
    </row>
    <row r="18" spans="1:7" ht="15">
      <c r="A18" s="3" t="s">
        <v>16</v>
      </c>
      <c r="B18" s="4">
        <v>1312.23</v>
      </c>
      <c r="C18" s="2"/>
      <c r="D18" s="2"/>
      <c r="E18" s="9"/>
      <c r="F18" s="2"/>
      <c r="G18" s="4">
        <v>1083.95</v>
      </c>
    </row>
    <row r="19" spans="1:7" ht="15">
      <c r="A19" s="3" t="s">
        <v>17</v>
      </c>
      <c r="B19" s="4">
        <v>1128.08</v>
      </c>
      <c r="C19" s="2"/>
      <c r="D19" s="2"/>
      <c r="E19" s="9"/>
      <c r="F19" s="2"/>
      <c r="G19" s="4">
        <v>2826.83</v>
      </c>
    </row>
    <row r="20" spans="1:7" ht="15">
      <c r="A20" s="3" t="s">
        <v>18</v>
      </c>
      <c r="B20" s="4">
        <v>-95.45</v>
      </c>
      <c r="C20" s="2"/>
      <c r="D20" s="2"/>
      <c r="E20" s="9">
        <v>9000</v>
      </c>
      <c r="F20" s="2"/>
      <c r="G20" s="4">
        <v>5681.48</v>
      </c>
    </row>
    <row r="21" spans="1:7" ht="15">
      <c r="A21" s="3" t="s">
        <v>19</v>
      </c>
      <c r="B21" s="4">
        <v>11105.99</v>
      </c>
      <c r="C21" s="2"/>
      <c r="D21" s="2"/>
      <c r="E21" s="9"/>
      <c r="F21" s="2"/>
      <c r="G21" s="4">
        <v>0</v>
      </c>
    </row>
    <row r="22" spans="1:7" ht="15">
      <c r="A22" s="3" t="s">
        <v>20</v>
      </c>
      <c r="B22" s="4">
        <v>800.82</v>
      </c>
      <c r="C22" s="2"/>
      <c r="D22" s="2"/>
      <c r="E22" s="9"/>
      <c r="F22" s="2"/>
      <c r="G22" s="4">
        <v>912.41</v>
      </c>
    </row>
    <row r="23" spans="1:7" ht="15">
      <c r="A23" s="3" t="s">
        <v>21</v>
      </c>
      <c r="B23" s="4">
        <v>906.78</v>
      </c>
      <c r="C23" s="2"/>
      <c r="D23" s="2"/>
      <c r="E23" s="9"/>
      <c r="F23" s="2"/>
      <c r="G23" s="4">
        <v>1037.7</v>
      </c>
    </row>
    <row r="24" spans="1:7" ht="15">
      <c r="A24" s="3" t="s">
        <v>22</v>
      </c>
      <c r="B24" s="4">
        <v>-0.6</v>
      </c>
      <c r="C24" s="2"/>
      <c r="D24" s="2"/>
      <c r="E24" s="9"/>
      <c r="F24" s="2"/>
      <c r="G24" s="4">
        <v>231.43</v>
      </c>
    </row>
    <row r="25" spans="1:7" ht="15">
      <c r="A25" s="3" t="s">
        <v>23</v>
      </c>
      <c r="B25" s="4">
        <v>191.66</v>
      </c>
      <c r="C25" s="2"/>
      <c r="D25" s="2"/>
      <c r="E25" s="9"/>
      <c r="F25" s="2"/>
      <c r="G25" s="4">
        <v>3306.31</v>
      </c>
    </row>
    <row r="26" spans="1:7" ht="15">
      <c r="A26" s="3" t="s">
        <v>24</v>
      </c>
      <c r="B26" s="5">
        <v>18.55</v>
      </c>
      <c r="C26" s="2"/>
      <c r="D26" s="2"/>
      <c r="E26" s="9"/>
      <c r="F26" s="2"/>
      <c r="G26" s="5">
        <v>71.75</v>
      </c>
    </row>
    <row r="27" spans="1:8" ht="15">
      <c r="A27" s="3" t="s">
        <v>25</v>
      </c>
      <c r="B27" s="2"/>
      <c r="C27" s="4">
        <f>(B17+B18+B19+B20+B21+B22+B23+B24+B25+B26)</f>
        <v>15758.56</v>
      </c>
      <c r="D27" s="4"/>
      <c r="E27" s="9"/>
      <c r="F27" s="4"/>
      <c r="G27" s="2"/>
      <c r="H27" s="4">
        <f>(G17+G18+G19+G20+G21+G22+G23+G24+G25+G26)</f>
        <v>15511.9</v>
      </c>
    </row>
    <row r="28" spans="1:8" ht="15">
      <c r="A28" s="3" t="s">
        <v>26</v>
      </c>
      <c r="B28" s="2"/>
      <c r="C28" s="4">
        <v>11.07</v>
      </c>
      <c r="D28" s="4"/>
      <c r="E28" s="9">
        <v>6000</v>
      </c>
      <c r="F28" s="4"/>
      <c r="G28" s="2"/>
      <c r="H28" s="4">
        <v>10.71</v>
      </c>
    </row>
    <row r="29" spans="1:8" ht="15">
      <c r="A29" s="3" t="s">
        <v>27</v>
      </c>
      <c r="B29" s="2"/>
      <c r="C29" s="5">
        <v>4878.64</v>
      </c>
      <c r="D29" s="8"/>
      <c r="E29" s="10">
        <v>2500</v>
      </c>
      <c r="F29" s="8"/>
      <c r="G29" s="2"/>
      <c r="H29" s="5">
        <v>2196.9</v>
      </c>
    </row>
    <row r="30" spans="1:8" ht="15">
      <c r="A30" s="22" t="s">
        <v>28</v>
      </c>
      <c r="B30" s="2"/>
      <c r="C30" s="6">
        <f>SUBTOTAL(9,C6:C29)</f>
        <v>248831.08000000002</v>
      </c>
      <c r="D30" s="8"/>
      <c r="E30" s="13">
        <f>SUM(E8:E29)</f>
        <v>277500</v>
      </c>
      <c r="F30" s="8"/>
      <c r="G30" s="2"/>
      <c r="H30" s="6">
        <f>SUBTOTAL(9,H6:H29)</f>
        <v>276848.18000000005</v>
      </c>
    </row>
    <row r="32" spans="1:8" ht="15">
      <c r="A32" s="22" t="s">
        <v>29</v>
      </c>
      <c r="B32" s="2"/>
      <c r="C32" s="5">
        <f>SUBTOTAL(9,C6:C30)</f>
        <v>248831.08000000002</v>
      </c>
      <c r="D32" s="8"/>
      <c r="E32" s="14">
        <f>+E30</f>
        <v>277500</v>
      </c>
      <c r="F32" s="8"/>
      <c r="G32" s="2"/>
      <c r="H32" s="5">
        <f>SUBTOTAL(9,H6:H30)</f>
        <v>276848.18000000005</v>
      </c>
    </row>
    <row r="34" ht="15">
      <c r="A34" s="22" t="s">
        <v>30</v>
      </c>
    </row>
    <row r="36" ht="15">
      <c r="A36" s="22" t="s">
        <v>31</v>
      </c>
    </row>
    <row r="37" spans="1:8" ht="15">
      <c r="A37" s="3" t="s">
        <v>32</v>
      </c>
      <c r="B37" s="2"/>
      <c r="C37" s="4">
        <v>2237.76</v>
      </c>
      <c r="D37" s="4"/>
      <c r="E37" s="9">
        <v>8500</v>
      </c>
      <c r="F37" s="4"/>
      <c r="G37" s="2"/>
      <c r="H37" s="4">
        <v>7275.75</v>
      </c>
    </row>
    <row r="38" spans="1:8" ht="15">
      <c r="A38" s="3" t="s">
        <v>33</v>
      </c>
      <c r="B38" s="2"/>
      <c r="C38" s="4">
        <v>0</v>
      </c>
      <c r="D38" s="4"/>
      <c r="E38" s="9"/>
      <c r="F38" s="4"/>
      <c r="G38" s="2"/>
      <c r="H38" s="4">
        <v>25</v>
      </c>
    </row>
    <row r="39" spans="1:8" ht="15">
      <c r="A39" s="3" t="s">
        <v>34</v>
      </c>
      <c r="B39" s="2"/>
      <c r="C39" s="4">
        <v>1000</v>
      </c>
      <c r="D39" s="4"/>
      <c r="E39" s="9">
        <v>800</v>
      </c>
      <c r="F39" s="4"/>
      <c r="G39" s="2"/>
      <c r="H39" s="4">
        <v>1190</v>
      </c>
    </row>
    <row r="40" spans="1:8" ht="15">
      <c r="A40" s="3" t="s">
        <v>35</v>
      </c>
      <c r="B40" s="2"/>
      <c r="C40" s="4">
        <v>2060.56</v>
      </c>
      <c r="D40" s="4"/>
      <c r="E40" s="9">
        <v>3000</v>
      </c>
      <c r="F40" s="4"/>
      <c r="G40" s="2"/>
      <c r="H40" s="4">
        <v>2340</v>
      </c>
    </row>
    <row r="41" spans="1:8" ht="15">
      <c r="A41" s="3" t="s">
        <v>71</v>
      </c>
      <c r="B41" s="2"/>
      <c r="C41" s="4"/>
      <c r="D41" s="4"/>
      <c r="E41" s="9"/>
      <c r="F41" s="4"/>
      <c r="G41" s="2"/>
      <c r="H41" s="4">
        <v>1422.03</v>
      </c>
    </row>
    <row r="42" spans="1:8" ht="15">
      <c r="A42" s="3" t="s">
        <v>36</v>
      </c>
      <c r="B42" s="2"/>
      <c r="C42" s="4">
        <v>2913.93</v>
      </c>
      <c r="D42" s="4"/>
      <c r="E42" s="9">
        <v>2500</v>
      </c>
      <c r="F42" s="4"/>
      <c r="G42" s="2"/>
      <c r="H42" s="4">
        <v>2790.84</v>
      </c>
    </row>
    <row r="43" spans="1:8" ht="15">
      <c r="A43" s="3" t="s">
        <v>37</v>
      </c>
      <c r="B43" s="2"/>
      <c r="C43" s="4">
        <v>4958.23</v>
      </c>
      <c r="D43" s="4"/>
      <c r="E43" s="9">
        <v>5400</v>
      </c>
      <c r="F43" s="4"/>
      <c r="G43" s="2"/>
      <c r="H43" s="4">
        <v>5366.72</v>
      </c>
    </row>
    <row r="44" spans="1:8" ht="15">
      <c r="A44" s="3" t="s">
        <v>38</v>
      </c>
      <c r="B44" s="2"/>
      <c r="C44" s="4">
        <v>1809</v>
      </c>
      <c r="D44" s="4"/>
      <c r="E44" s="9">
        <v>9000</v>
      </c>
      <c r="F44" s="4"/>
      <c r="G44" s="2"/>
      <c r="H44" s="4">
        <v>8092.98</v>
      </c>
    </row>
    <row r="45" spans="1:8" ht="15">
      <c r="A45" s="3" t="s">
        <v>23</v>
      </c>
      <c r="B45" s="2"/>
      <c r="C45" s="4">
        <v>288</v>
      </c>
      <c r="D45" s="4"/>
      <c r="E45" s="9">
        <v>2500</v>
      </c>
      <c r="F45" s="4"/>
      <c r="G45" s="2"/>
      <c r="H45" s="4">
        <v>539.23</v>
      </c>
    </row>
    <row r="46" spans="1:7" ht="15">
      <c r="A46" s="3" t="s">
        <v>39</v>
      </c>
      <c r="B46" s="4">
        <v>1556.54</v>
      </c>
      <c r="C46" s="2"/>
      <c r="D46" s="2"/>
      <c r="E46" s="9">
        <v>5000</v>
      </c>
      <c r="F46" s="2"/>
      <c r="G46" s="4">
        <v>1545.37</v>
      </c>
    </row>
    <row r="47" spans="1:7" ht="15">
      <c r="A47" s="3" t="s">
        <v>40</v>
      </c>
      <c r="B47" s="5">
        <v>297.92</v>
      </c>
      <c r="C47" s="2"/>
      <c r="D47" s="2"/>
      <c r="E47" s="9"/>
      <c r="F47" s="2"/>
      <c r="G47" s="5">
        <v>438.33</v>
      </c>
    </row>
    <row r="48" spans="1:8" ht="15">
      <c r="A48" s="3" t="s">
        <v>41</v>
      </c>
      <c r="B48" s="2"/>
      <c r="C48" s="4">
        <f>(B46+B47)</f>
        <v>1854.46</v>
      </c>
      <c r="D48" s="4"/>
      <c r="E48" s="9"/>
      <c r="F48" s="4"/>
      <c r="G48" s="2"/>
      <c r="H48" s="4">
        <f>(G46+G47)</f>
        <v>1983.6999999999998</v>
      </c>
    </row>
    <row r="49" spans="1:8" ht="15">
      <c r="A49" s="3" t="s">
        <v>42</v>
      </c>
      <c r="B49" s="2"/>
      <c r="C49" s="4">
        <v>14250</v>
      </c>
      <c r="D49" s="4"/>
      <c r="E49" s="9">
        <v>16000</v>
      </c>
      <c r="F49" s="4"/>
      <c r="G49" s="2"/>
      <c r="H49" s="4">
        <v>14750</v>
      </c>
    </row>
    <row r="50" spans="1:7" ht="15">
      <c r="A50" s="3" t="s">
        <v>43</v>
      </c>
      <c r="B50" s="4">
        <v>23900.34</v>
      </c>
      <c r="C50" s="2"/>
      <c r="D50" s="2"/>
      <c r="E50" s="9">
        <v>15000</v>
      </c>
      <c r="F50" s="2"/>
      <c r="G50" s="4">
        <v>12409.36</v>
      </c>
    </row>
    <row r="51" spans="1:7" ht="15">
      <c r="A51" s="3" t="s">
        <v>44</v>
      </c>
      <c r="B51" s="4">
        <v>17051.27</v>
      </c>
      <c r="C51" s="2"/>
      <c r="D51" s="2"/>
      <c r="E51" s="9">
        <v>15000</v>
      </c>
      <c r="F51" s="2"/>
      <c r="G51" s="4">
        <v>17268.06</v>
      </c>
    </row>
    <row r="52" spans="1:7" ht="15">
      <c r="A52" s="3" t="s">
        <v>45</v>
      </c>
      <c r="B52" s="4">
        <v>18926.62</v>
      </c>
      <c r="C52" s="2"/>
      <c r="D52" s="2"/>
      <c r="E52" s="9">
        <v>20000</v>
      </c>
      <c r="F52" s="2"/>
      <c r="G52" s="4">
        <v>19245.88</v>
      </c>
    </row>
    <row r="53" spans="1:7" ht="15">
      <c r="A53" s="3" t="s">
        <v>46</v>
      </c>
      <c r="B53" s="5">
        <v>480</v>
      </c>
      <c r="C53" s="2"/>
      <c r="D53" s="2"/>
      <c r="E53" s="9"/>
      <c r="F53" s="2"/>
      <c r="G53" s="5">
        <v>745.6</v>
      </c>
    </row>
    <row r="54" spans="1:8" ht="15">
      <c r="A54" s="3" t="s">
        <v>47</v>
      </c>
      <c r="B54" s="2"/>
      <c r="C54" s="4">
        <f>(B50+B51+B52+B53)</f>
        <v>60358.229999999996</v>
      </c>
      <c r="D54" s="4"/>
      <c r="E54" s="9"/>
      <c r="F54" s="4"/>
      <c r="G54" s="2"/>
      <c r="H54" s="4">
        <f>(G50+G51+G52+G53)</f>
        <v>49668.9</v>
      </c>
    </row>
    <row r="55" spans="1:7" ht="15">
      <c r="A55" s="3" t="s">
        <v>48</v>
      </c>
      <c r="B55" s="4">
        <v>70788</v>
      </c>
      <c r="C55" s="2"/>
      <c r="D55" s="2"/>
      <c r="E55" s="9">
        <v>85000</v>
      </c>
      <c r="F55" s="2"/>
      <c r="G55" s="4">
        <v>73108.7</v>
      </c>
    </row>
    <row r="56" spans="1:7" ht="15">
      <c r="A56" s="3" t="s">
        <v>49</v>
      </c>
      <c r="B56" s="4">
        <v>1611.54</v>
      </c>
      <c r="C56" s="2"/>
      <c r="D56" s="2"/>
      <c r="E56" s="9"/>
      <c r="F56" s="2"/>
      <c r="G56" s="4">
        <v>1880.15</v>
      </c>
    </row>
    <row r="57" spans="1:7" ht="15">
      <c r="A57" s="3" t="s">
        <v>50</v>
      </c>
      <c r="B57" s="4">
        <v>1372.06</v>
      </c>
      <c r="C57" s="2"/>
      <c r="D57" s="2"/>
      <c r="E57" s="9"/>
      <c r="F57" s="2"/>
      <c r="G57" s="4">
        <v>1699.29</v>
      </c>
    </row>
    <row r="58" spans="1:7" ht="15">
      <c r="A58" s="3" t="s">
        <v>51</v>
      </c>
      <c r="B58" s="5">
        <v>753.21</v>
      </c>
      <c r="C58" s="2"/>
      <c r="D58" s="2"/>
      <c r="E58" s="9"/>
      <c r="F58" s="2"/>
      <c r="G58" s="5">
        <v>1205.33</v>
      </c>
    </row>
    <row r="59" spans="1:8" ht="15">
      <c r="A59" s="3" t="s">
        <v>52</v>
      </c>
      <c r="B59" s="2"/>
      <c r="C59" s="4">
        <f>(B55+B56+B57+B58)</f>
        <v>74524.81</v>
      </c>
      <c r="D59" s="4"/>
      <c r="E59" s="9"/>
      <c r="F59" s="4"/>
      <c r="G59" s="2"/>
      <c r="H59" s="4">
        <f>(G55+G56+G57+G58)</f>
        <v>77893.46999999999</v>
      </c>
    </row>
    <row r="60" spans="1:8" ht="15">
      <c r="A60" s="3" t="s">
        <v>53</v>
      </c>
      <c r="B60" s="2"/>
      <c r="C60" s="4">
        <v>1603.1</v>
      </c>
      <c r="D60" s="4"/>
      <c r="E60" s="9">
        <v>3000</v>
      </c>
      <c r="F60" s="4"/>
      <c r="G60" s="2"/>
      <c r="H60" s="4">
        <v>3809.71</v>
      </c>
    </row>
    <row r="61" spans="1:8" ht="15">
      <c r="A61" s="3" t="s">
        <v>54</v>
      </c>
      <c r="B61" s="2"/>
      <c r="C61" s="4">
        <v>2190.96</v>
      </c>
      <c r="D61" s="4"/>
      <c r="E61" s="9"/>
      <c r="F61" s="4"/>
      <c r="G61" s="2"/>
      <c r="H61" s="4">
        <v>1082.43</v>
      </c>
    </row>
    <row r="62" spans="1:7" ht="15">
      <c r="A62" s="3" t="s">
        <v>55</v>
      </c>
      <c r="B62" s="4">
        <v>12196.21</v>
      </c>
      <c r="C62" s="2"/>
      <c r="D62" s="2"/>
      <c r="E62" s="9">
        <v>22500</v>
      </c>
      <c r="F62" s="2"/>
      <c r="G62" s="4">
        <v>14387.28</v>
      </c>
    </row>
    <row r="63" spans="1:7" ht="15">
      <c r="A63" s="3" t="s">
        <v>56</v>
      </c>
      <c r="B63" s="5">
        <v>11156.59</v>
      </c>
      <c r="C63" s="2"/>
      <c r="D63" s="2"/>
      <c r="E63" s="9">
        <v>12500</v>
      </c>
      <c r="F63" s="2"/>
      <c r="G63" s="5">
        <v>13214.9</v>
      </c>
    </row>
    <row r="64" spans="1:8" ht="15">
      <c r="A64" s="3" t="s">
        <v>57</v>
      </c>
      <c r="B64" s="2"/>
      <c r="C64" s="4">
        <f>(B62+B63)</f>
        <v>23352.8</v>
      </c>
      <c r="D64" s="4"/>
      <c r="E64" s="9"/>
      <c r="F64" s="4"/>
      <c r="G64" s="2"/>
      <c r="H64" s="4">
        <f>(G62+G63)</f>
        <v>27602.18</v>
      </c>
    </row>
    <row r="65" spans="1:7" ht="15">
      <c r="A65" s="3" t="s">
        <v>58</v>
      </c>
      <c r="B65" s="4">
        <v>3122.67</v>
      </c>
      <c r="C65" s="2"/>
      <c r="D65" s="2"/>
      <c r="E65" s="9">
        <v>2800</v>
      </c>
      <c r="F65" s="2"/>
      <c r="G65" s="4">
        <v>2984.16</v>
      </c>
    </row>
    <row r="66" spans="1:7" ht="15">
      <c r="A66" s="3" t="s">
        <v>59</v>
      </c>
      <c r="B66" s="4">
        <v>9038.18</v>
      </c>
      <c r="C66" s="2"/>
      <c r="D66" s="2"/>
      <c r="E66" s="9"/>
      <c r="F66" s="2"/>
      <c r="G66" s="4">
        <v>6180.13</v>
      </c>
    </row>
    <row r="67" spans="1:7" ht="15">
      <c r="A67" s="3" t="s">
        <v>60</v>
      </c>
      <c r="B67" s="5">
        <v>75.78</v>
      </c>
      <c r="C67" s="2"/>
      <c r="D67" s="2"/>
      <c r="E67" s="9">
        <v>4000</v>
      </c>
      <c r="F67" s="2"/>
      <c r="G67" s="5">
        <v>2251.03</v>
      </c>
    </row>
    <row r="68" spans="1:8" ht="15">
      <c r="A68" s="3" t="s">
        <v>61</v>
      </c>
      <c r="B68" s="2"/>
      <c r="C68" s="4">
        <f>(B65+B66+B67)</f>
        <v>12236.630000000001</v>
      </c>
      <c r="D68" s="4"/>
      <c r="E68" s="9"/>
      <c r="F68" s="4"/>
      <c r="G68" s="2"/>
      <c r="H68" s="4">
        <f>(G65+G66+G67)</f>
        <v>11415.320000000002</v>
      </c>
    </row>
    <row r="69" spans="1:8" ht="15">
      <c r="A69" s="3" t="s">
        <v>62</v>
      </c>
      <c r="B69" s="2"/>
      <c r="C69" s="4">
        <v>560.44</v>
      </c>
      <c r="D69" s="4"/>
      <c r="E69" s="9"/>
      <c r="F69" s="4"/>
      <c r="G69" s="2"/>
      <c r="H69" s="4">
        <v>0</v>
      </c>
    </row>
    <row r="70" spans="1:8" ht="15">
      <c r="A70" s="3" t="s">
        <v>63</v>
      </c>
      <c r="B70" s="2"/>
      <c r="C70" s="8">
        <v>2757.48</v>
      </c>
      <c r="D70" s="8"/>
      <c r="E70" s="10">
        <v>9000</v>
      </c>
      <c r="F70" s="8"/>
      <c r="G70" s="2"/>
      <c r="H70" s="8">
        <v>3256.1</v>
      </c>
    </row>
    <row r="71" spans="1:8" ht="15">
      <c r="A71" s="2" t="s">
        <v>69</v>
      </c>
      <c r="B71" s="2"/>
      <c r="C71" s="8"/>
      <c r="D71" s="8"/>
      <c r="E71" s="10">
        <v>6000</v>
      </c>
      <c r="F71" s="8"/>
      <c r="G71" s="2"/>
      <c r="H71" s="8"/>
    </row>
    <row r="72" spans="1:8" ht="15">
      <c r="A72" s="2" t="s">
        <v>72</v>
      </c>
      <c r="B72" s="2"/>
      <c r="C72" s="5"/>
      <c r="D72" s="8"/>
      <c r="E72" s="10"/>
      <c r="F72" s="8"/>
      <c r="G72" s="2"/>
      <c r="H72" s="5">
        <v>13840.16</v>
      </c>
    </row>
    <row r="73" spans="1:8" ht="15">
      <c r="A73" s="22" t="s">
        <v>64</v>
      </c>
      <c r="B73" s="2"/>
      <c r="C73" s="6">
        <f>SUBTOTAL(9,C35:C70)</f>
        <v>208956.38999999998</v>
      </c>
      <c r="D73" s="8"/>
      <c r="E73" s="13">
        <f>SUM(E37:E71)</f>
        <v>247500</v>
      </c>
      <c r="F73" s="8"/>
      <c r="G73" s="2"/>
      <c r="H73" s="6">
        <f>SUBTOTAL(9,H35:H70)</f>
        <v>220504.36</v>
      </c>
    </row>
    <row r="74" ht="15">
      <c r="F74" s="21"/>
    </row>
    <row r="75" spans="1:8" ht="15">
      <c r="A75" s="22" t="s">
        <v>65</v>
      </c>
      <c r="B75" s="2"/>
      <c r="C75" s="5">
        <f>SUBTOTAL(9,C35:C73)</f>
        <v>208956.38999999998</v>
      </c>
      <c r="D75" s="8"/>
      <c r="E75" s="14">
        <f>SUM(E73)</f>
        <v>247500</v>
      </c>
      <c r="F75" s="8"/>
      <c r="G75" s="2"/>
      <c r="H75" s="5">
        <f>SUBTOTAL(9,H35:H73)</f>
        <v>234344.52</v>
      </c>
    </row>
    <row r="77" spans="1:8" ht="15.75" thickBot="1">
      <c r="A77" s="22" t="s">
        <v>66</v>
      </c>
      <c r="B77" s="2"/>
      <c r="C77" s="7">
        <f>(C32-C75)</f>
        <v>39874.69000000003</v>
      </c>
      <c r="D77" s="8"/>
      <c r="E77" s="15">
        <f>+E32-E75</f>
        <v>30000</v>
      </c>
      <c r="F77" s="8"/>
      <c r="G77" s="2"/>
      <c r="H77" s="7">
        <f>(H32-H75)</f>
        <v>42503.66000000006</v>
      </c>
    </row>
    <row r="78" ht="15.75" thickTop="1"/>
    <row r="79" spans="1:9" ht="15">
      <c r="A79" s="23" t="s">
        <v>67</v>
      </c>
      <c r="B79" s="23"/>
      <c r="C79" s="23"/>
      <c r="D79" s="23"/>
      <c r="E79" s="23"/>
      <c r="F79" s="23"/>
      <c r="G79" s="23"/>
      <c r="H79" s="23"/>
      <c r="I79" s="23"/>
    </row>
  </sheetData>
  <sheetProtection/>
  <mergeCells count="1">
    <mergeCell ref="A79:I7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C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</dc:creator>
  <cp:keywords/>
  <dc:description/>
  <cp:lastModifiedBy>Long Chen</cp:lastModifiedBy>
  <cp:lastPrinted>2013-12-16T21:26:20Z</cp:lastPrinted>
  <dcterms:created xsi:type="dcterms:W3CDTF">2013-07-23T19:23:06Z</dcterms:created>
  <dcterms:modified xsi:type="dcterms:W3CDTF">2017-09-08T19:19:10Z</dcterms:modified>
  <cp:category/>
  <cp:version/>
  <cp:contentType/>
  <cp:contentStatus/>
</cp:coreProperties>
</file>